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365mkm-my.sharepoint.com/personal/arto_juhansoo_transpordiamet_ee/Documents/2025 Sauga- Pärnu/1. Leping TrefNord/1. Leping/8. Tehtud tööde aktid/18. Juuli 2025/"/>
    </mc:Choice>
  </mc:AlternateContent>
  <xr:revisionPtr revIDLastSave="717" documentId="13_ncr:1_{75455A12-84A0-4BF0-B914-9D31D88A6517}" xr6:coauthVersionLast="47" xr6:coauthVersionMax="47" xr10:uidLastSave="{A54AFA28-012F-4436-ADEE-C6CE852FA554}"/>
  <bookViews>
    <workbookView xWindow="-51720" yWindow="-120" windowWidth="51840" windowHeight="212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18" i="1" l="1"/>
  <c r="H19" i="1"/>
  <c r="A19" i="1"/>
  <c r="H84" i="1" l="1"/>
  <c r="H83" i="1"/>
  <c r="H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 Purik</author>
  </authors>
  <commentList>
    <comment ref="A9" authorId="0" shapeId="0" xr:uid="{00000000-0006-0000-0000-000001000000}">
      <text>
        <r>
          <rPr>
            <sz val="9"/>
            <color indexed="81"/>
            <rFont val="Segoe UI"/>
            <family val="2"/>
            <charset val="186"/>
          </rPr>
          <t>Kui projekti raames on mitu objekti</t>
        </r>
      </text>
    </comment>
  </commentList>
</comments>
</file>

<file path=xl/sharedStrings.xml><?xml version="1.0" encoding="utf-8"?>
<sst xmlns="http://schemas.openxmlformats.org/spreadsheetml/2006/main" count="94" uniqueCount="79">
  <si>
    <t>Toetuse saaja:</t>
  </si>
  <si>
    <t>Projekti nimi:</t>
  </si>
  <si>
    <t>Projekti nr:</t>
  </si>
  <si>
    <t>Töövõtja nimi:</t>
  </si>
  <si>
    <t>Heakskiidetud lepingusumma:</t>
  </si>
  <si>
    <t>Nr</t>
  </si>
  <si>
    <t>Tööde Muudatus</t>
  </si>
  <si>
    <t>Maksumus EUR</t>
  </si>
  <si>
    <t>Eelnevalt kooskõlastatud muudatused kokku:</t>
  </si>
  <si>
    <t>Kooskõlastamiseks esitatavad muudatused kokku:</t>
  </si>
  <si>
    <t>Kõik muudatused kokku:</t>
  </si>
  <si>
    <t>Hinnamuutused:</t>
  </si>
  <si>
    <t>Märkused:</t>
  </si>
  <si>
    <t>Objekti nimi:</t>
  </si>
  <si>
    <t>Kooskõlastamiseks esitatavate muudatuste väärtus kokku:</t>
  </si>
  <si>
    <t>Kõikide muudatuste väärtus kokku:</t>
  </si>
  <si>
    <t>Lepingu ja riigihanke nr:</t>
  </si>
  <si>
    <t>RHS § 123 lg 1 p-i 1 alusel tehtava muudatuse võimalik maht (Ettenähtud summa ehk Tellija reserv, kui lepingus nii sätestatud):</t>
  </si>
  <si>
    <t>Eelnevalt kooskõlastatud muudatuste väärtus kokku:</t>
  </si>
  <si>
    <t>Muudatuste mahu jääk (nt Ettenähtud Summa ehk tellija reservi jääk):</t>
  </si>
  <si>
    <t>Transpordiamet</t>
  </si>
  <si>
    <t>Riigitee nr 4 Tallinn-Pärnu-Ikla Sauga-Pärnu teelõigu ehitus</t>
  </si>
  <si>
    <t>2021-2027.3.01.23-0023</t>
  </si>
  <si>
    <t>Aktsiaselts TREF Nord</t>
  </si>
  <si>
    <t>3.2-3/23/1949-1, 264346</t>
  </si>
  <si>
    <t>Kooskõlastuslehe esitaja:</t>
  </si>
  <si>
    <t>Kuupäev digitaalallkirja kinnituslehel</t>
  </si>
  <si>
    <t>Muudatus nr 2 Sobimatu pinnas tiikide juures</t>
  </si>
  <si>
    <t>Muudatus nr 3 Betoonaia lammutus</t>
  </si>
  <si>
    <t>Juhis nr 6 Betoonkaevu ja puurkaevu torustike likvideerimine</t>
  </si>
  <si>
    <t>Juhis nr 7 Kalade juurdepääsuteede TM65 materjali mahu suurenemine</t>
  </si>
  <si>
    <t>November-Detsember 2023</t>
  </si>
  <si>
    <t>Jaanuar 2024</t>
  </si>
  <si>
    <t>Veebruar 2024</t>
  </si>
  <si>
    <t>Juhis nr 8 Täiendav elektritoide</t>
  </si>
  <si>
    <t>Aprill 2024</t>
  </si>
  <si>
    <t>Juhis nr 9 Ehitajate tee - projekteeritud Riigitee nr 4 ristmikul olemasolevate portaalide demontaaž</t>
  </si>
  <si>
    <t>Juhis nr 10 Äärekivide lammutamine</t>
  </si>
  <si>
    <t xml:space="preserve">Juhis 1 Turba täiendav väljakaeve </t>
  </si>
  <si>
    <t xml:space="preserve">Juhis nr 1 Turba täiendav väljakaeve </t>
  </si>
  <si>
    <t>Mai 2024</t>
  </si>
  <si>
    <t>Juhis nr 11 Ajutise foorisüsteemi paigaldus Sauga-Hirvela ühendamiseks jalakäijatele</t>
  </si>
  <si>
    <t>Juhis nr 14 Kõvapinnase kaevandamine</t>
  </si>
  <si>
    <t>Juuni 2024</t>
  </si>
  <si>
    <t>Muudatus 1 Turba täiendav väljakaeve</t>
  </si>
  <si>
    <t>Muudatus 9 Ehitajate tee - projekteeritud Riigitee nr 4 ristmiku olemasolevate portaalide demontaaž</t>
  </si>
  <si>
    <t>Juhis 12 Olemasolevate betoonist kanalisatsioonikaevude tõstmine projektkõrgusesse</t>
  </si>
  <si>
    <t>Juuli 2024</t>
  </si>
  <si>
    <t>Helesinise taustaga on näidatud muudatused mis on lõpetatud</t>
  </si>
  <si>
    <t>August 2024</t>
  </si>
  <si>
    <t>Juhis nr 4 Müraseina alune ja teede vaheline täide</t>
  </si>
  <si>
    <t>Juhis nr 5 Mahu suurenemine kergliiklusteedel</t>
  </si>
  <si>
    <t>Hannes Vaidla</t>
  </si>
  <si>
    <t>Lääne osakonna juhataja</t>
  </si>
  <si>
    <t>September 2024</t>
  </si>
  <si>
    <t>Muudatus nr 11 Ajutise foorisüsteemi paigaldus Sauga-Hirvela ühendamiseks jalakäijatele</t>
  </si>
  <si>
    <t>Muudatus nr 16 ELA SA kaabli  ümbertõstmine</t>
  </si>
  <si>
    <t>Oktoober 2024</t>
  </si>
  <si>
    <t>November 2024</t>
  </si>
  <si>
    <t>Aprill 2025</t>
  </si>
  <si>
    <t>Muudatus nr 8 Täiendav elektritoide</t>
  </si>
  <si>
    <t>Mai 2025</t>
  </si>
  <si>
    <t>Muudatus nr 5 Mahu suurenemine kergliiklusteel</t>
  </si>
  <si>
    <t>Juhis nr 12 Olemasolevate betoon kanalisatsiooni kaevude tõstmine projektkõrgusesse</t>
  </si>
  <si>
    <t>Juuni 2025</t>
  </si>
  <si>
    <t>Muudatus nr 10 Äärekivide lammutamine</t>
  </si>
  <si>
    <t>TELLIJA RESERVIST TEOSTATAVATE TÖÖDE ja MUUDATUSTE KOOSKÕLASTUSLEHT NR 15</t>
  </si>
  <si>
    <t>Muudatus nr 6 Betoonkaevu ja puurkaevu torustike likvideerimine</t>
  </si>
  <si>
    <t>Muudatus nr 7 Kalade juurdepääsuteede TM65 materjali mahu suurenemine</t>
  </si>
  <si>
    <t>Muudatus nr 12 Olemasolevate betoon kanalisatsiooni kaevude tõstmine projektkõrgusesse</t>
  </si>
  <si>
    <t>Ärajääv töö: Ehituseks sobimatu pinnase kaevandamine, sh kraavid</t>
  </si>
  <si>
    <t>Juuli 2025</t>
  </si>
  <si>
    <t>Muudatus nr 14 Kõvapinnase kaevandamine</t>
  </si>
  <si>
    <t>Juhis nr 15 Lisa VSL märgid</t>
  </si>
  <si>
    <t>Muudatus nr 17 Ehitajate tee vertikaali ümberprojekteerimine</t>
  </si>
  <si>
    <t>Juhis nr 18 Kalade juurdepääsutee lõpuni ehitamine</t>
  </si>
  <si>
    <t>Juhis nr 19 Tugipeenra materjalid</t>
  </si>
  <si>
    <t xml:space="preserve">Muudatused on leitavad lingilt: </t>
  </si>
  <si>
    <t>https://pilv.transpordiamet.ee/s/AYWFtRmUALq7dtr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</si>
</sst>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_-* #,##0.00\ [$EUR]_-;\-* #,##0.00\ [$EUR]_-;_-* &quot;-&quot;??\ [$EUR]_-;_-@_-"/>
    <numFmt numFmtId="166" formatCode="#,##0.00\ [$EUR];\-#,##0.00\ [$EUR]"/>
  </numFmts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indexed="81"/>
      <name val="Segoe U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9" fillId="0" borderId="0" xfId="1" applyBorder="1" applyAlignment="1">
      <alignment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ilv.transpordiamet.ee/s/AYWFtRmUALq7dt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58" zoomScaleNormal="100" zoomScalePageLayoutView="112" workbookViewId="0">
      <selection activeCell="D89" sqref="D89"/>
    </sheetView>
  </sheetViews>
  <sheetFormatPr defaultColWidth="9.140625" defaultRowHeight="15.75" x14ac:dyDescent="0.25"/>
  <cols>
    <col min="1" max="1" width="10.5703125" style="2" customWidth="1"/>
    <col min="2" max="2" width="11.85546875" style="2" customWidth="1"/>
    <col min="3" max="4" width="10.5703125" style="2" customWidth="1"/>
    <col min="5" max="5" width="10.85546875" style="2" customWidth="1"/>
    <col min="6" max="6" width="4.85546875" style="2" customWidth="1"/>
    <col min="7" max="7" width="9" style="2" customWidth="1"/>
    <col min="8" max="8" width="4.85546875" style="2" customWidth="1"/>
    <col min="9" max="9" width="5.140625" style="2" customWidth="1"/>
    <col min="10" max="10" width="11.42578125" style="2" customWidth="1"/>
    <col min="11" max="11" width="9.140625" style="2"/>
    <col min="12" max="12" width="16.85546875" style="2" bestFit="1" customWidth="1"/>
    <col min="13" max="14" width="9.140625" style="2"/>
    <col min="15" max="15" width="9.5703125" style="2" bestFit="1" customWidth="1"/>
    <col min="16" max="16384" width="9.140625" style="2"/>
  </cols>
  <sheetData>
    <row r="1" spans="1:15" ht="15.75" customHeight="1" x14ac:dyDescent="0.25">
      <c r="A1" s="33" t="s">
        <v>66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5" ht="18.75" customHeight="1" x14ac:dyDescent="0.25">
      <c r="E3" s="8" t="s">
        <v>26</v>
      </c>
    </row>
    <row r="4" spans="1:15" ht="18.75" customHeight="1" x14ac:dyDescent="0.25">
      <c r="E4" s="6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35" t="s">
        <v>0</v>
      </c>
      <c r="B6" s="35"/>
      <c r="C6" s="34" t="s">
        <v>20</v>
      </c>
      <c r="D6" s="34"/>
      <c r="E6" s="34"/>
      <c r="F6" s="34"/>
      <c r="G6" s="34"/>
      <c r="H6" s="34"/>
      <c r="I6" s="34"/>
      <c r="J6" s="34"/>
    </row>
    <row r="7" spans="1:15" x14ac:dyDescent="0.25">
      <c r="A7" s="35" t="s">
        <v>1</v>
      </c>
      <c r="B7" s="35"/>
      <c r="C7" s="34" t="s">
        <v>21</v>
      </c>
      <c r="D7" s="34"/>
      <c r="E7" s="34"/>
      <c r="F7" s="34"/>
      <c r="G7" s="34"/>
      <c r="H7" s="34"/>
      <c r="I7" s="34"/>
      <c r="J7" s="34"/>
    </row>
    <row r="8" spans="1:15" x14ac:dyDescent="0.25">
      <c r="A8" s="35" t="s">
        <v>2</v>
      </c>
      <c r="B8" s="35"/>
      <c r="C8" s="34" t="s">
        <v>22</v>
      </c>
      <c r="D8" s="34"/>
      <c r="E8" s="34"/>
      <c r="F8" s="34"/>
      <c r="G8" s="34"/>
      <c r="H8" s="34"/>
      <c r="I8" s="34"/>
      <c r="J8" s="34"/>
    </row>
    <row r="9" spans="1:15" x14ac:dyDescent="0.25">
      <c r="A9" s="35" t="s">
        <v>13</v>
      </c>
      <c r="B9" s="35"/>
      <c r="C9" s="34"/>
      <c r="D9" s="34"/>
      <c r="E9" s="34"/>
      <c r="F9" s="34"/>
      <c r="G9" s="34"/>
      <c r="H9" s="34"/>
      <c r="I9" s="34"/>
      <c r="J9" s="34"/>
    </row>
    <row r="10" spans="1:15" x14ac:dyDescent="0.25">
      <c r="A10" s="35" t="s">
        <v>3</v>
      </c>
      <c r="B10" s="35"/>
      <c r="C10" s="34" t="s">
        <v>23</v>
      </c>
      <c r="D10" s="34"/>
      <c r="E10" s="34"/>
      <c r="F10" s="34"/>
      <c r="G10" s="34"/>
      <c r="H10" s="34"/>
      <c r="I10" s="34"/>
      <c r="J10" s="34"/>
    </row>
    <row r="11" spans="1:15" x14ac:dyDescent="0.25">
      <c r="A11" s="35" t="s">
        <v>16</v>
      </c>
      <c r="B11" s="35"/>
      <c r="C11" s="34" t="s">
        <v>24</v>
      </c>
      <c r="D11" s="34"/>
      <c r="E11" s="34"/>
      <c r="F11" s="34"/>
      <c r="G11" s="34"/>
      <c r="H11" s="34"/>
      <c r="I11" s="34"/>
      <c r="J11" s="34"/>
    </row>
    <row r="12" spans="1:15" x14ac:dyDescent="0.25">
      <c r="A12" s="7"/>
      <c r="B12" s="7"/>
      <c r="C12" s="7"/>
      <c r="D12" s="7"/>
      <c r="E12" s="7"/>
      <c r="F12" s="7"/>
      <c r="G12" s="7"/>
      <c r="H12" s="3"/>
      <c r="I12" s="3"/>
    </row>
    <row r="13" spans="1:15" x14ac:dyDescent="0.25">
      <c r="A13" s="35" t="s">
        <v>4</v>
      </c>
      <c r="B13" s="35"/>
      <c r="C13" s="35"/>
      <c r="D13" s="35"/>
      <c r="E13" s="35"/>
      <c r="F13" s="35"/>
      <c r="G13" s="35"/>
      <c r="H13" s="18">
        <v>13304323.58</v>
      </c>
      <c r="I13" s="18"/>
      <c r="J13" s="18"/>
    </row>
    <row r="14" spans="1:15" ht="32.1" customHeight="1" x14ac:dyDescent="0.25">
      <c r="A14" s="36" t="s">
        <v>17</v>
      </c>
      <c r="B14" s="36"/>
      <c r="C14" s="36"/>
      <c r="D14" s="36"/>
      <c r="E14" s="36"/>
      <c r="F14" s="36"/>
      <c r="G14" s="36"/>
      <c r="H14" s="18">
        <v>1995648.54</v>
      </c>
      <c r="I14" s="18"/>
      <c r="J14" s="18"/>
      <c r="O14" s="10"/>
    </row>
    <row r="16" spans="1:15" ht="15.75" customHeight="1" x14ac:dyDescent="0.25">
      <c r="A16" s="5" t="s">
        <v>5</v>
      </c>
      <c r="B16" s="20" t="s">
        <v>6</v>
      </c>
      <c r="C16" s="20"/>
      <c r="D16" s="20"/>
      <c r="E16" s="20"/>
      <c r="F16" s="20"/>
      <c r="G16" s="20"/>
      <c r="H16" s="20" t="s">
        <v>7</v>
      </c>
      <c r="I16" s="20"/>
      <c r="J16" s="20"/>
    </row>
    <row r="17" spans="1:10" ht="15.75" customHeight="1" x14ac:dyDescent="0.25">
      <c r="A17" s="9"/>
      <c r="B17" s="21" t="s">
        <v>31</v>
      </c>
      <c r="C17" s="22"/>
      <c r="D17" s="22"/>
      <c r="E17" s="22"/>
      <c r="F17" s="22"/>
      <c r="G17" s="23"/>
      <c r="H17" s="9"/>
      <c r="I17" s="9"/>
      <c r="J17" s="9"/>
    </row>
    <row r="18" spans="1:10" ht="18" customHeight="1" x14ac:dyDescent="0.25">
      <c r="A18" s="4">
        <v>1</v>
      </c>
      <c r="B18" s="19" t="s">
        <v>38</v>
      </c>
      <c r="C18" s="19"/>
      <c r="D18" s="19"/>
      <c r="E18" s="19"/>
      <c r="F18" s="19"/>
      <c r="G18" s="19"/>
      <c r="H18" s="24">
        <f>55446.81+53798.92</f>
        <v>109245.73</v>
      </c>
      <c r="I18" s="24"/>
      <c r="J18" s="24"/>
    </row>
    <row r="19" spans="1:10" ht="18" customHeight="1" x14ac:dyDescent="0.25">
      <c r="A19" s="4">
        <f>1+A18</f>
        <v>2</v>
      </c>
      <c r="B19" s="19" t="s">
        <v>27</v>
      </c>
      <c r="C19" s="19"/>
      <c r="D19" s="19"/>
      <c r="E19" s="19"/>
      <c r="F19" s="19"/>
      <c r="G19" s="19"/>
      <c r="H19" s="24">
        <f>14381.81</f>
        <v>14381.81</v>
      </c>
      <c r="I19" s="24"/>
      <c r="J19" s="24"/>
    </row>
    <row r="20" spans="1:10" ht="18" customHeight="1" x14ac:dyDescent="0.25">
      <c r="A20" s="4"/>
      <c r="B20" s="25" t="s">
        <v>32</v>
      </c>
      <c r="C20" s="26"/>
      <c r="D20" s="26"/>
      <c r="E20" s="26"/>
      <c r="F20" s="26"/>
      <c r="G20" s="27"/>
      <c r="H20" s="18"/>
      <c r="I20" s="18"/>
      <c r="J20" s="18"/>
    </row>
    <row r="21" spans="1:10" ht="18" customHeight="1" x14ac:dyDescent="0.25">
      <c r="A21" s="4">
        <v>3</v>
      </c>
      <c r="B21" s="12" t="s">
        <v>28</v>
      </c>
      <c r="C21" s="13"/>
      <c r="D21" s="13"/>
      <c r="E21" s="13"/>
      <c r="F21" s="13"/>
      <c r="G21" s="14"/>
      <c r="H21" s="24">
        <v>8800</v>
      </c>
      <c r="I21" s="24"/>
      <c r="J21" s="24"/>
    </row>
    <row r="22" spans="1:10" ht="18" customHeight="1" x14ac:dyDescent="0.25">
      <c r="A22" s="4">
        <v>4</v>
      </c>
      <c r="B22" s="12" t="s">
        <v>29</v>
      </c>
      <c r="C22" s="13"/>
      <c r="D22" s="13"/>
      <c r="E22" s="13"/>
      <c r="F22" s="13"/>
      <c r="G22" s="14"/>
      <c r="H22" s="24">
        <v>2070</v>
      </c>
      <c r="I22" s="24"/>
      <c r="J22" s="24"/>
    </row>
    <row r="23" spans="1:10" ht="36" customHeight="1" x14ac:dyDescent="0.25">
      <c r="A23" s="4">
        <v>5</v>
      </c>
      <c r="B23" s="19" t="s">
        <v>30</v>
      </c>
      <c r="C23" s="19"/>
      <c r="D23" s="19"/>
      <c r="E23" s="19"/>
      <c r="F23" s="19"/>
      <c r="G23" s="19"/>
      <c r="H23" s="24">
        <v>47803.360000000001</v>
      </c>
      <c r="I23" s="24"/>
      <c r="J23" s="24"/>
    </row>
    <row r="24" spans="1:10" ht="18" customHeight="1" x14ac:dyDescent="0.25">
      <c r="A24" s="4"/>
      <c r="B24" s="25" t="s">
        <v>33</v>
      </c>
      <c r="C24" s="26"/>
      <c r="D24" s="26"/>
      <c r="E24" s="26"/>
      <c r="F24" s="26"/>
      <c r="G24" s="27"/>
      <c r="H24" s="28"/>
      <c r="I24" s="29"/>
      <c r="J24" s="30"/>
    </row>
    <row r="25" spans="1:10" ht="18" customHeight="1" x14ac:dyDescent="0.25">
      <c r="A25" s="4">
        <v>6</v>
      </c>
      <c r="B25" s="12" t="s">
        <v>34</v>
      </c>
      <c r="C25" s="13"/>
      <c r="D25" s="13"/>
      <c r="E25" s="13"/>
      <c r="F25" s="13"/>
      <c r="G25" s="14"/>
      <c r="H25" s="15">
        <v>1269.9000000000001</v>
      </c>
      <c r="I25" s="16"/>
      <c r="J25" s="17"/>
    </row>
    <row r="26" spans="1:10" ht="18" customHeight="1" x14ac:dyDescent="0.25">
      <c r="A26" s="4"/>
      <c r="B26" s="25" t="s">
        <v>35</v>
      </c>
      <c r="C26" s="26"/>
      <c r="D26" s="26"/>
      <c r="E26" s="26"/>
      <c r="F26" s="26"/>
      <c r="G26" s="27"/>
      <c r="H26" s="28"/>
      <c r="I26" s="29"/>
      <c r="J26" s="30"/>
    </row>
    <row r="27" spans="1:10" ht="18" customHeight="1" x14ac:dyDescent="0.25">
      <c r="A27" s="4">
        <v>7</v>
      </c>
      <c r="B27" s="12" t="s">
        <v>39</v>
      </c>
      <c r="C27" s="13"/>
      <c r="D27" s="13"/>
      <c r="E27" s="13"/>
      <c r="F27" s="13"/>
      <c r="G27" s="14"/>
      <c r="H27" s="15">
        <v>29433.58</v>
      </c>
      <c r="I27" s="16"/>
      <c r="J27" s="17"/>
    </row>
    <row r="28" spans="1:10" ht="36" customHeight="1" x14ac:dyDescent="0.25">
      <c r="A28" s="4">
        <v>8</v>
      </c>
      <c r="B28" s="12" t="s">
        <v>30</v>
      </c>
      <c r="C28" s="13"/>
      <c r="D28" s="13"/>
      <c r="E28" s="13"/>
      <c r="F28" s="13"/>
      <c r="G28" s="14"/>
      <c r="H28" s="15">
        <v>12490.92</v>
      </c>
      <c r="I28" s="16"/>
      <c r="J28" s="17"/>
    </row>
    <row r="29" spans="1:10" ht="35.25" customHeight="1" x14ac:dyDescent="0.25">
      <c r="A29" s="4">
        <v>9</v>
      </c>
      <c r="B29" s="12" t="s">
        <v>36</v>
      </c>
      <c r="C29" s="13"/>
      <c r="D29" s="13"/>
      <c r="E29" s="13"/>
      <c r="F29" s="13"/>
      <c r="G29" s="14"/>
      <c r="H29" s="15">
        <v>1782.6</v>
      </c>
      <c r="I29" s="16"/>
      <c r="J29" s="17"/>
    </row>
    <row r="30" spans="1:10" ht="18" customHeight="1" x14ac:dyDescent="0.25">
      <c r="A30" s="4">
        <v>10</v>
      </c>
      <c r="B30" s="12" t="s">
        <v>37</v>
      </c>
      <c r="C30" s="13"/>
      <c r="D30" s="13"/>
      <c r="E30" s="13"/>
      <c r="F30" s="13"/>
      <c r="G30" s="14"/>
      <c r="H30" s="15">
        <v>1549.6</v>
      </c>
      <c r="I30" s="16"/>
      <c r="J30" s="17"/>
    </row>
    <row r="31" spans="1:10" ht="18" customHeight="1" x14ac:dyDescent="0.25">
      <c r="A31" s="4"/>
      <c r="B31" s="25" t="s">
        <v>40</v>
      </c>
      <c r="C31" s="26"/>
      <c r="D31" s="26"/>
      <c r="E31" s="26"/>
      <c r="F31" s="26"/>
      <c r="G31" s="27"/>
      <c r="H31" s="28"/>
      <c r="I31" s="29"/>
      <c r="J31" s="30"/>
    </row>
    <row r="32" spans="1:10" ht="18" customHeight="1" x14ac:dyDescent="0.25">
      <c r="A32" s="4">
        <v>11</v>
      </c>
      <c r="B32" s="12" t="s">
        <v>37</v>
      </c>
      <c r="C32" s="13"/>
      <c r="D32" s="13"/>
      <c r="E32" s="13"/>
      <c r="F32" s="13"/>
      <c r="G32" s="14"/>
      <c r="H32" s="15">
        <v>89.4</v>
      </c>
      <c r="I32" s="16"/>
      <c r="J32" s="17"/>
    </row>
    <row r="33" spans="1:14" ht="33" customHeight="1" x14ac:dyDescent="0.25">
      <c r="A33" s="4">
        <v>12</v>
      </c>
      <c r="B33" s="12" t="s">
        <v>41</v>
      </c>
      <c r="C33" s="13"/>
      <c r="D33" s="13"/>
      <c r="E33" s="13"/>
      <c r="F33" s="13"/>
      <c r="G33" s="14"/>
      <c r="H33" s="15">
        <v>1997.5</v>
      </c>
      <c r="I33" s="16"/>
      <c r="J33" s="17"/>
    </row>
    <row r="34" spans="1:14" ht="18" customHeight="1" x14ac:dyDescent="0.25">
      <c r="A34" s="4">
        <v>13</v>
      </c>
      <c r="B34" s="12" t="s">
        <v>42</v>
      </c>
      <c r="C34" s="13"/>
      <c r="D34" s="13"/>
      <c r="E34" s="13"/>
      <c r="F34" s="13"/>
      <c r="G34" s="14"/>
      <c r="H34" s="15">
        <v>3189.8</v>
      </c>
      <c r="I34" s="16"/>
      <c r="J34" s="17"/>
    </row>
    <row r="35" spans="1:14" ht="18" customHeight="1" x14ac:dyDescent="0.25">
      <c r="A35" s="4"/>
      <c r="B35" s="25" t="s">
        <v>43</v>
      </c>
      <c r="C35" s="26"/>
      <c r="D35" s="26"/>
      <c r="E35" s="26"/>
      <c r="F35" s="26"/>
      <c r="G35" s="27"/>
      <c r="H35" s="28"/>
      <c r="I35" s="29"/>
      <c r="J35" s="30"/>
    </row>
    <row r="36" spans="1:14" ht="18" customHeight="1" x14ac:dyDescent="0.25">
      <c r="A36" s="4">
        <v>14</v>
      </c>
      <c r="B36" s="12" t="s">
        <v>44</v>
      </c>
      <c r="C36" s="13"/>
      <c r="D36" s="13"/>
      <c r="E36" s="13"/>
      <c r="F36" s="13"/>
      <c r="G36" s="14"/>
      <c r="H36" s="15">
        <v>28203.35</v>
      </c>
      <c r="I36" s="16"/>
      <c r="J36" s="17"/>
    </row>
    <row r="37" spans="1:14" ht="33" customHeight="1" x14ac:dyDescent="0.25">
      <c r="A37" s="4">
        <v>15</v>
      </c>
      <c r="B37" s="12" t="s">
        <v>45</v>
      </c>
      <c r="C37" s="13"/>
      <c r="D37" s="13"/>
      <c r="E37" s="13"/>
      <c r="F37" s="13"/>
      <c r="G37" s="14"/>
      <c r="H37" s="15">
        <v>594.20000000000005</v>
      </c>
      <c r="I37" s="16"/>
      <c r="J37" s="17"/>
    </row>
    <row r="38" spans="1:14" ht="30.75" customHeight="1" x14ac:dyDescent="0.25">
      <c r="A38" s="4">
        <v>16</v>
      </c>
      <c r="B38" s="12" t="s">
        <v>46</v>
      </c>
      <c r="C38" s="13"/>
      <c r="D38" s="13"/>
      <c r="E38" s="13"/>
      <c r="F38" s="13"/>
      <c r="G38" s="14"/>
      <c r="H38" s="15">
        <v>1903.5</v>
      </c>
      <c r="I38" s="16"/>
      <c r="J38" s="17"/>
    </row>
    <row r="39" spans="1:14" ht="18" customHeight="1" x14ac:dyDescent="0.25">
      <c r="A39" s="4">
        <v>17</v>
      </c>
      <c r="B39" s="12" t="s">
        <v>42</v>
      </c>
      <c r="C39" s="13"/>
      <c r="D39" s="13"/>
      <c r="E39" s="13"/>
      <c r="F39" s="13"/>
      <c r="G39" s="14"/>
      <c r="H39" s="15">
        <v>41454.85</v>
      </c>
      <c r="I39" s="16"/>
      <c r="J39" s="17"/>
    </row>
    <row r="40" spans="1:14" ht="18" customHeight="1" x14ac:dyDescent="0.25">
      <c r="A40" s="4"/>
      <c r="B40" s="25" t="s">
        <v>47</v>
      </c>
      <c r="C40" s="26"/>
      <c r="D40" s="26"/>
      <c r="E40" s="26"/>
      <c r="F40" s="26"/>
      <c r="G40" s="27"/>
      <c r="H40" s="28"/>
      <c r="I40" s="29"/>
      <c r="J40" s="30"/>
    </row>
    <row r="41" spans="1:14" ht="33" customHeight="1" x14ac:dyDescent="0.25">
      <c r="A41" s="4">
        <v>18</v>
      </c>
      <c r="B41" s="12" t="s">
        <v>30</v>
      </c>
      <c r="C41" s="13"/>
      <c r="D41" s="13"/>
      <c r="E41" s="13"/>
      <c r="F41" s="13"/>
      <c r="G41" s="14"/>
      <c r="H41" s="15">
        <v>11776.26</v>
      </c>
      <c r="I41" s="16"/>
      <c r="J41" s="17"/>
    </row>
    <row r="42" spans="1:14" ht="18" customHeight="1" x14ac:dyDescent="0.25">
      <c r="A42" s="4">
        <v>19</v>
      </c>
      <c r="B42" s="12" t="s">
        <v>37</v>
      </c>
      <c r="C42" s="13"/>
      <c r="D42" s="13"/>
      <c r="E42" s="13"/>
      <c r="F42" s="13"/>
      <c r="G42" s="14"/>
      <c r="H42" s="15">
        <v>447</v>
      </c>
      <c r="I42" s="16"/>
      <c r="J42" s="17"/>
    </row>
    <row r="43" spans="1:14" ht="18" customHeight="1" x14ac:dyDescent="0.25">
      <c r="A43" s="4">
        <v>20</v>
      </c>
      <c r="B43" s="12" t="s">
        <v>42</v>
      </c>
      <c r="C43" s="13"/>
      <c r="D43" s="13"/>
      <c r="E43" s="13"/>
      <c r="F43" s="13"/>
      <c r="G43" s="14"/>
      <c r="H43" s="15">
        <v>3691.66</v>
      </c>
      <c r="I43" s="16"/>
      <c r="J43" s="17"/>
    </row>
    <row r="44" spans="1:14" ht="18" customHeight="1" x14ac:dyDescent="0.25">
      <c r="A44" s="4"/>
      <c r="B44" s="25" t="s">
        <v>49</v>
      </c>
      <c r="C44" s="26"/>
      <c r="D44" s="26"/>
      <c r="E44" s="26"/>
      <c r="F44" s="26"/>
      <c r="G44" s="27"/>
      <c r="H44" s="28"/>
      <c r="I44" s="29"/>
      <c r="J44" s="30"/>
    </row>
    <row r="45" spans="1:14" ht="18" customHeight="1" x14ac:dyDescent="0.25">
      <c r="A45" s="4">
        <v>21</v>
      </c>
      <c r="B45" s="41" t="s">
        <v>50</v>
      </c>
      <c r="C45" s="42"/>
      <c r="D45" s="42"/>
      <c r="E45" s="42"/>
      <c r="F45" s="42"/>
      <c r="G45" s="43"/>
      <c r="H45" s="28">
        <v>12175.1</v>
      </c>
      <c r="I45" s="29"/>
      <c r="J45" s="30"/>
    </row>
    <row r="46" spans="1:14" ht="18" customHeight="1" x14ac:dyDescent="0.25">
      <c r="A46" s="4">
        <v>22</v>
      </c>
      <c r="B46" s="12" t="s">
        <v>51</v>
      </c>
      <c r="C46" s="13"/>
      <c r="D46" s="13"/>
      <c r="E46" s="13"/>
      <c r="F46" s="13"/>
      <c r="G46" s="14"/>
      <c r="H46" s="15">
        <v>61412.26</v>
      </c>
      <c r="I46" s="16"/>
      <c r="J46" s="17"/>
    </row>
    <row r="47" spans="1:14" ht="18" customHeight="1" x14ac:dyDescent="0.25">
      <c r="A47" s="4"/>
      <c r="B47" s="25" t="s">
        <v>54</v>
      </c>
      <c r="C47" s="26"/>
      <c r="D47" s="26"/>
      <c r="E47" s="26"/>
      <c r="F47" s="26"/>
      <c r="G47" s="27"/>
      <c r="H47" s="28"/>
      <c r="I47" s="29"/>
      <c r="J47" s="30"/>
    </row>
    <row r="48" spans="1:14" ht="18" customHeight="1" x14ac:dyDescent="0.25">
      <c r="A48" s="4">
        <v>23</v>
      </c>
      <c r="B48" s="41" t="s">
        <v>50</v>
      </c>
      <c r="C48" s="42"/>
      <c r="D48" s="42"/>
      <c r="E48" s="42"/>
      <c r="F48" s="42"/>
      <c r="G48" s="43"/>
      <c r="H48" s="28">
        <v>944.16</v>
      </c>
      <c r="I48" s="29"/>
      <c r="J48" s="30"/>
      <c r="N48" s="7"/>
    </row>
    <row r="49" spans="1:12" ht="32.25" customHeight="1" x14ac:dyDescent="0.25">
      <c r="A49" s="4">
        <v>24</v>
      </c>
      <c r="B49" s="12" t="s">
        <v>30</v>
      </c>
      <c r="C49" s="13"/>
      <c r="D49" s="13"/>
      <c r="E49" s="13"/>
      <c r="F49" s="13"/>
      <c r="G49" s="14"/>
      <c r="H49" s="15">
        <v>28118.07</v>
      </c>
      <c r="I49" s="16"/>
      <c r="J49" s="17"/>
    </row>
    <row r="50" spans="1:12" ht="30" customHeight="1" x14ac:dyDescent="0.25">
      <c r="A50" s="4">
        <v>25</v>
      </c>
      <c r="B50" s="12" t="s">
        <v>55</v>
      </c>
      <c r="C50" s="13"/>
      <c r="D50" s="13"/>
      <c r="E50" s="13"/>
      <c r="F50" s="13"/>
      <c r="G50" s="14"/>
      <c r="H50" s="15">
        <v>5992.5</v>
      </c>
      <c r="I50" s="16"/>
      <c r="J50" s="17"/>
      <c r="L50" s="11"/>
    </row>
    <row r="51" spans="1:12" ht="18" customHeight="1" x14ac:dyDescent="0.25">
      <c r="A51" s="4">
        <v>26</v>
      </c>
      <c r="B51" s="12" t="s">
        <v>56</v>
      </c>
      <c r="C51" s="13"/>
      <c r="D51" s="13"/>
      <c r="E51" s="13"/>
      <c r="F51" s="13"/>
      <c r="G51" s="14"/>
      <c r="H51" s="15">
        <v>4281.38</v>
      </c>
      <c r="I51" s="16"/>
      <c r="J51" s="17"/>
    </row>
    <row r="52" spans="1:12" ht="18" customHeight="1" x14ac:dyDescent="0.25">
      <c r="A52" s="4"/>
      <c r="B52" s="25" t="s">
        <v>57</v>
      </c>
      <c r="C52" s="26"/>
      <c r="D52" s="26"/>
      <c r="E52" s="26"/>
      <c r="F52" s="26"/>
      <c r="G52" s="27"/>
      <c r="H52" s="44"/>
      <c r="I52" s="45"/>
      <c r="J52" s="46"/>
      <c r="L52" s="11"/>
    </row>
    <row r="53" spans="1:12" ht="18" customHeight="1" x14ac:dyDescent="0.25">
      <c r="A53" s="4">
        <v>27</v>
      </c>
      <c r="B53" s="12" t="s">
        <v>51</v>
      </c>
      <c r="C53" s="13"/>
      <c r="D53" s="13"/>
      <c r="E53" s="13"/>
      <c r="F53" s="13"/>
      <c r="G53" s="14"/>
      <c r="H53" s="15">
        <v>13913.86</v>
      </c>
      <c r="I53" s="16"/>
      <c r="J53" s="17"/>
      <c r="L53" s="11"/>
    </row>
    <row r="54" spans="1:12" ht="30" customHeight="1" x14ac:dyDescent="0.25">
      <c r="A54" s="4">
        <v>28</v>
      </c>
      <c r="B54" s="12" t="s">
        <v>30</v>
      </c>
      <c r="C54" s="13"/>
      <c r="D54" s="13"/>
      <c r="E54" s="13"/>
      <c r="F54" s="13"/>
      <c r="G54" s="14"/>
      <c r="H54" s="15">
        <v>1325.08</v>
      </c>
      <c r="I54" s="16"/>
      <c r="J54" s="17"/>
      <c r="L54" s="11"/>
    </row>
    <row r="55" spans="1:12" ht="18" customHeight="1" x14ac:dyDescent="0.25">
      <c r="A55" s="4">
        <v>29</v>
      </c>
      <c r="B55" s="12" t="s">
        <v>42</v>
      </c>
      <c r="C55" s="13"/>
      <c r="D55" s="13"/>
      <c r="E55" s="13"/>
      <c r="F55" s="13"/>
      <c r="G55" s="14"/>
      <c r="H55" s="15">
        <v>9456.8700000000008</v>
      </c>
      <c r="I55" s="16"/>
      <c r="J55" s="17"/>
    </row>
    <row r="56" spans="1:12" ht="18" customHeight="1" x14ac:dyDescent="0.25">
      <c r="A56" s="4"/>
      <c r="B56" s="25" t="s">
        <v>58</v>
      </c>
      <c r="C56" s="26"/>
      <c r="D56" s="26"/>
      <c r="E56" s="26"/>
      <c r="F56" s="26"/>
      <c r="G56" s="27"/>
      <c r="H56" s="44"/>
      <c r="I56" s="45"/>
      <c r="J56" s="46"/>
    </row>
    <row r="57" spans="1:12" ht="18" customHeight="1" x14ac:dyDescent="0.25">
      <c r="A57" s="4">
        <v>30</v>
      </c>
      <c r="B57" s="41" t="s">
        <v>50</v>
      </c>
      <c r="C57" s="42"/>
      <c r="D57" s="42"/>
      <c r="E57" s="42"/>
      <c r="F57" s="42"/>
      <c r="G57" s="43"/>
      <c r="H57" s="44">
        <v>23439.46</v>
      </c>
      <c r="I57" s="45"/>
      <c r="J57" s="46"/>
    </row>
    <row r="58" spans="1:12" ht="18" customHeight="1" x14ac:dyDescent="0.25">
      <c r="A58" s="4">
        <v>31</v>
      </c>
      <c r="B58" s="12" t="s">
        <v>51</v>
      </c>
      <c r="C58" s="13"/>
      <c r="D58" s="13"/>
      <c r="E58" s="13"/>
      <c r="F58" s="13"/>
      <c r="G58" s="14"/>
      <c r="H58" s="15">
        <v>11679.55</v>
      </c>
      <c r="I58" s="16"/>
      <c r="J58" s="17"/>
    </row>
    <row r="59" spans="1:12" ht="18" customHeight="1" x14ac:dyDescent="0.25">
      <c r="A59" s="4"/>
      <c r="B59" s="25" t="s">
        <v>59</v>
      </c>
      <c r="C59" s="26"/>
      <c r="D59" s="26"/>
      <c r="E59" s="26"/>
      <c r="F59" s="26"/>
      <c r="G59" s="27"/>
      <c r="H59" s="44"/>
      <c r="I59" s="45"/>
      <c r="J59" s="46"/>
    </row>
    <row r="60" spans="1:12" ht="18" customHeight="1" x14ac:dyDescent="0.25">
      <c r="A60" s="4">
        <v>32</v>
      </c>
      <c r="B60" s="12" t="s">
        <v>51</v>
      </c>
      <c r="C60" s="13"/>
      <c r="D60" s="13"/>
      <c r="E60" s="13"/>
      <c r="F60" s="13"/>
      <c r="G60" s="14"/>
      <c r="H60" s="15">
        <v>-8994.24</v>
      </c>
      <c r="I60" s="16"/>
      <c r="J60" s="17"/>
    </row>
    <row r="61" spans="1:12" ht="18" customHeight="1" x14ac:dyDescent="0.25">
      <c r="A61" s="4">
        <v>33</v>
      </c>
      <c r="B61" s="12" t="s">
        <v>60</v>
      </c>
      <c r="C61" s="13"/>
      <c r="D61" s="13"/>
      <c r="E61" s="13"/>
      <c r="F61" s="13"/>
      <c r="G61" s="14"/>
      <c r="H61" s="15">
        <v>1552.1</v>
      </c>
      <c r="I61" s="16"/>
      <c r="J61" s="17"/>
    </row>
    <row r="62" spans="1:12" ht="18" customHeight="1" x14ac:dyDescent="0.25">
      <c r="A62" s="4"/>
      <c r="B62" s="25" t="s">
        <v>61</v>
      </c>
      <c r="C62" s="26"/>
      <c r="D62" s="26"/>
      <c r="E62" s="26"/>
      <c r="F62" s="26"/>
      <c r="G62" s="27"/>
      <c r="H62" s="44"/>
      <c r="I62" s="45"/>
      <c r="J62" s="46"/>
    </row>
    <row r="63" spans="1:12" ht="18" customHeight="1" x14ac:dyDescent="0.25">
      <c r="A63" s="4">
        <v>34</v>
      </c>
      <c r="B63" s="12" t="s">
        <v>62</v>
      </c>
      <c r="C63" s="13"/>
      <c r="D63" s="13"/>
      <c r="E63" s="13"/>
      <c r="F63" s="13"/>
      <c r="G63" s="14"/>
      <c r="H63" s="15">
        <v>5193.07</v>
      </c>
      <c r="I63" s="16"/>
      <c r="J63" s="17"/>
    </row>
    <row r="64" spans="1:12" ht="30.75" customHeight="1" x14ac:dyDescent="0.25">
      <c r="A64" s="4">
        <v>35</v>
      </c>
      <c r="B64" s="12" t="s">
        <v>63</v>
      </c>
      <c r="C64" s="13"/>
      <c r="D64" s="13"/>
      <c r="E64" s="13"/>
      <c r="F64" s="13"/>
      <c r="G64" s="14"/>
      <c r="H64" s="15">
        <v>1903.5</v>
      </c>
      <c r="I64" s="16"/>
      <c r="J64" s="17"/>
    </row>
    <row r="65" spans="1:10" ht="18" customHeight="1" x14ac:dyDescent="0.25">
      <c r="A65" s="4"/>
      <c r="B65" s="25" t="s">
        <v>64</v>
      </c>
      <c r="C65" s="26"/>
      <c r="D65" s="26"/>
      <c r="E65" s="26"/>
      <c r="F65" s="26"/>
      <c r="G65" s="27"/>
      <c r="H65" s="44"/>
      <c r="I65" s="45"/>
      <c r="J65" s="46"/>
    </row>
    <row r="66" spans="1:10" ht="18" customHeight="1" x14ac:dyDescent="0.25">
      <c r="A66" s="4">
        <v>36</v>
      </c>
      <c r="B66" s="12" t="s">
        <v>65</v>
      </c>
      <c r="C66" s="13"/>
      <c r="D66" s="13"/>
      <c r="E66" s="13"/>
      <c r="F66" s="13"/>
      <c r="G66" s="14"/>
      <c r="H66" s="15">
        <v>509.58</v>
      </c>
      <c r="I66" s="16"/>
      <c r="J66" s="17"/>
    </row>
    <row r="67" spans="1:10" ht="18" customHeight="1" x14ac:dyDescent="0.25">
      <c r="A67" s="4">
        <v>37</v>
      </c>
      <c r="B67" s="12" t="s">
        <v>42</v>
      </c>
      <c r="C67" s="13"/>
      <c r="D67" s="13"/>
      <c r="E67" s="13"/>
      <c r="F67" s="13"/>
      <c r="G67" s="14"/>
      <c r="H67" s="15">
        <v>2936.18</v>
      </c>
      <c r="I67" s="16"/>
      <c r="J67" s="17"/>
    </row>
    <row r="68" spans="1:10" ht="18" customHeight="1" x14ac:dyDescent="0.25">
      <c r="A68" s="4"/>
      <c r="B68" s="25" t="s">
        <v>71</v>
      </c>
      <c r="C68" s="26"/>
      <c r="D68" s="26"/>
      <c r="E68" s="26"/>
      <c r="F68" s="26"/>
      <c r="G68" s="27"/>
      <c r="H68" s="44"/>
      <c r="I68" s="45"/>
      <c r="J68" s="46"/>
    </row>
    <row r="69" spans="1:10" ht="18" customHeight="1" x14ac:dyDescent="0.25">
      <c r="A69" s="4">
        <v>38</v>
      </c>
      <c r="B69" s="12" t="s">
        <v>67</v>
      </c>
      <c r="C69" s="13"/>
      <c r="D69" s="13"/>
      <c r="E69" s="13"/>
      <c r="F69" s="13"/>
      <c r="G69" s="14"/>
      <c r="H69" s="15">
        <v>525</v>
      </c>
      <c r="I69" s="16"/>
      <c r="J69" s="17"/>
    </row>
    <row r="70" spans="1:10" ht="29.25" customHeight="1" x14ac:dyDescent="0.25">
      <c r="A70" s="4">
        <v>39</v>
      </c>
      <c r="B70" s="12" t="s">
        <v>68</v>
      </c>
      <c r="C70" s="13"/>
      <c r="D70" s="13"/>
      <c r="E70" s="13"/>
      <c r="F70" s="13"/>
      <c r="G70" s="14"/>
      <c r="H70" s="15">
        <v>0</v>
      </c>
      <c r="I70" s="16"/>
      <c r="J70" s="17"/>
    </row>
    <row r="71" spans="1:10" ht="31.5" customHeight="1" x14ac:dyDescent="0.25">
      <c r="A71" s="4">
        <v>40</v>
      </c>
      <c r="B71" s="12" t="s">
        <v>69</v>
      </c>
      <c r="C71" s="13"/>
      <c r="D71" s="13"/>
      <c r="E71" s="13"/>
      <c r="F71" s="13"/>
      <c r="G71" s="14"/>
      <c r="H71" s="15">
        <v>0</v>
      </c>
      <c r="I71" s="16"/>
      <c r="J71" s="17"/>
    </row>
    <row r="72" spans="1:10" ht="18" customHeight="1" x14ac:dyDescent="0.25">
      <c r="A72" s="4">
        <v>41</v>
      </c>
      <c r="B72" s="12" t="s">
        <v>72</v>
      </c>
      <c r="C72" s="13"/>
      <c r="D72" s="13"/>
      <c r="E72" s="13"/>
      <c r="F72" s="13"/>
      <c r="G72" s="14"/>
      <c r="H72" s="15">
        <v>0</v>
      </c>
      <c r="I72" s="16"/>
      <c r="J72" s="17"/>
    </row>
    <row r="73" spans="1:10" ht="30" customHeight="1" x14ac:dyDescent="0.25">
      <c r="A73" s="4"/>
      <c r="B73" s="53" t="s">
        <v>70</v>
      </c>
      <c r="C73" s="54"/>
      <c r="D73" s="54"/>
      <c r="E73" s="54"/>
      <c r="F73" s="54"/>
      <c r="G73" s="55"/>
      <c r="H73" s="56">
        <v>11425.01</v>
      </c>
      <c r="I73" s="57"/>
      <c r="J73" s="58"/>
    </row>
    <row r="74" spans="1:10" ht="30" customHeight="1" x14ac:dyDescent="0.25">
      <c r="A74" s="4">
        <v>42</v>
      </c>
      <c r="B74" s="47" t="s">
        <v>73</v>
      </c>
      <c r="C74" s="48"/>
      <c r="D74" s="48"/>
      <c r="E74" s="48"/>
      <c r="F74" s="48"/>
      <c r="G74" s="49"/>
      <c r="H74" s="50">
        <v>21256.37</v>
      </c>
      <c r="I74" s="51"/>
      <c r="J74" s="52"/>
    </row>
    <row r="75" spans="1:10" ht="30" customHeight="1" x14ac:dyDescent="0.25">
      <c r="A75" s="4">
        <v>43</v>
      </c>
      <c r="B75" s="12" t="s">
        <v>74</v>
      </c>
      <c r="C75" s="13"/>
      <c r="D75" s="13"/>
      <c r="E75" s="13"/>
      <c r="F75" s="13"/>
      <c r="G75" s="14"/>
      <c r="H75" s="15">
        <v>1400</v>
      </c>
      <c r="I75" s="16"/>
      <c r="J75" s="17"/>
    </row>
    <row r="76" spans="1:10" ht="30" customHeight="1" x14ac:dyDescent="0.25">
      <c r="A76" s="4">
        <v>44</v>
      </c>
      <c r="B76" s="47" t="s">
        <v>75</v>
      </c>
      <c r="C76" s="48"/>
      <c r="D76" s="48"/>
      <c r="E76" s="48"/>
      <c r="F76" s="48"/>
      <c r="G76" s="49"/>
      <c r="H76" s="44">
        <v>59261.440000000002</v>
      </c>
      <c r="I76" s="45"/>
      <c r="J76" s="46"/>
    </row>
    <row r="77" spans="1:10" ht="18" customHeight="1" x14ac:dyDescent="0.25">
      <c r="A77" s="4">
        <v>45</v>
      </c>
      <c r="B77" s="47" t="s">
        <v>76</v>
      </c>
      <c r="C77" s="48"/>
      <c r="D77" s="48"/>
      <c r="E77" s="48"/>
      <c r="F77" s="48"/>
      <c r="G77" s="49"/>
      <c r="H77" s="44">
        <v>4242.18</v>
      </c>
      <c r="I77" s="45"/>
      <c r="J77" s="46"/>
    </row>
    <row r="78" spans="1:10" x14ac:dyDescent="0.25">
      <c r="A78" s="4"/>
      <c r="B78" s="36"/>
      <c r="C78" s="36"/>
      <c r="D78" s="36"/>
      <c r="E78" s="36"/>
      <c r="F78" s="36"/>
      <c r="G78" s="36"/>
      <c r="H78" s="18"/>
      <c r="I78" s="18"/>
      <c r="J78" s="18"/>
    </row>
    <row r="79" spans="1:10" ht="15.75" customHeight="1" x14ac:dyDescent="0.25">
      <c r="A79" s="32" t="s">
        <v>8</v>
      </c>
      <c r="B79" s="32"/>
      <c r="C79" s="32"/>
      <c r="D79" s="32"/>
      <c r="E79" s="32"/>
      <c r="F79" s="32"/>
      <c r="G79" s="32"/>
      <c r="H79" s="40">
        <f>SUM(H18:J67)</f>
        <v>498013.49999999988</v>
      </c>
      <c r="I79" s="40"/>
      <c r="J79" s="40"/>
    </row>
    <row r="80" spans="1:10" ht="15.75" customHeight="1" x14ac:dyDescent="0.25">
      <c r="A80" s="37" t="s">
        <v>18</v>
      </c>
      <c r="B80" s="38"/>
      <c r="C80" s="38"/>
      <c r="D80" s="38"/>
      <c r="E80" s="38"/>
      <c r="F80" s="38"/>
      <c r="G80" s="39"/>
      <c r="H80" s="40">
        <f>SUM(H18:J67)</f>
        <v>498013.49999999988</v>
      </c>
      <c r="I80" s="40"/>
      <c r="J80" s="40"/>
    </row>
    <row r="81" spans="1:10" ht="15.75" customHeight="1" x14ac:dyDescent="0.25">
      <c r="A81" s="32" t="s">
        <v>9</v>
      </c>
      <c r="B81" s="32"/>
      <c r="C81" s="32"/>
      <c r="D81" s="32"/>
      <c r="E81" s="32"/>
      <c r="F81" s="32"/>
      <c r="G81" s="32"/>
      <c r="H81" s="18">
        <f>SUM(H69:J72,H74:J77)</f>
        <v>86684.989999999991</v>
      </c>
      <c r="I81" s="18"/>
      <c r="J81" s="18"/>
    </row>
    <row r="82" spans="1:10" ht="15.75" customHeight="1" x14ac:dyDescent="0.25">
      <c r="A82" s="37" t="s">
        <v>14</v>
      </c>
      <c r="B82" s="38"/>
      <c r="C82" s="38"/>
      <c r="D82" s="38"/>
      <c r="E82" s="38"/>
      <c r="F82" s="38"/>
      <c r="G82" s="39"/>
      <c r="H82" s="18">
        <f>SUM(H69:J77)</f>
        <v>98110</v>
      </c>
      <c r="I82" s="18"/>
      <c r="J82" s="18"/>
    </row>
    <row r="83" spans="1:10" ht="15.75" customHeight="1" x14ac:dyDescent="0.25">
      <c r="A83" s="32" t="s">
        <v>10</v>
      </c>
      <c r="B83" s="32"/>
      <c r="C83" s="32"/>
      <c r="D83" s="32"/>
      <c r="E83" s="32"/>
      <c r="F83" s="32"/>
      <c r="G83" s="32"/>
      <c r="H83" s="18">
        <f>H79+H81</f>
        <v>584698.48999999987</v>
      </c>
      <c r="I83" s="18"/>
      <c r="J83" s="18"/>
    </row>
    <row r="84" spans="1:10" ht="15.75" customHeight="1" x14ac:dyDescent="0.25">
      <c r="A84" s="37" t="s">
        <v>15</v>
      </c>
      <c r="B84" s="38"/>
      <c r="C84" s="38"/>
      <c r="D84" s="38"/>
      <c r="E84" s="38"/>
      <c r="F84" s="38"/>
      <c r="G84" s="39"/>
      <c r="H84" s="18">
        <f>H80+H82</f>
        <v>596123.49999999988</v>
      </c>
      <c r="I84" s="18"/>
      <c r="J84" s="18"/>
    </row>
    <row r="85" spans="1:10" ht="15.75" customHeight="1" x14ac:dyDescent="0.25">
      <c r="A85" s="31" t="s">
        <v>11</v>
      </c>
      <c r="B85" s="31"/>
      <c r="C85" s="31"/>
      <c r="D85" s="31"/>
      <c r="E85" s="31"/>
      <c r="F85" s="31"/>
      <c r="G85" s="31"/>
      <c r="H85" s="18"/>
      <c r="I85" s="18"/>
      <c r="J85" s="18"/>
    </row>
    <row r="86" spans="1:10" ht="30.6" customHeight="1" x14ac:dyDescent="0.25">
      <c r="A86" s="31" t="s">
        <v>19</v>
      </c>
      <c r="B86" s="31"/>
      <c r="C86" s="31"/>
      <c r="D86" s="31"/>
      <c r="E86" s="31"/>
      <c r="F86" s="31"/>
      <c r="G86" s="31"/>
      <c r="H86" s="18">
        <f>H14-H83</f>
        <v>1410950.0500000003</v>
      </c>
      <c r="I86" s="18"/>
      <c r="J86" s="18"/>
    </row>
    <row r="88" spans="1:10" x14ac:dyDescent="0.25">
      <c r="A88" s="2" t="s">
        <v>12</v>
      </c>
      <c r="B88" s="2" t="s">
        <v>48</v>
      </c>
    </row>
    <row r="89" spans="1:10" x14ac:dyDescent="0.25">
      <c r="A89" s="2" t="s">
        <v>77</v>
      </c>
      <c r="D89" s="59" t="s">
        <v>78</v>
      </c>
    </row>
    <row r="95" spans="1:10" x14ac:dyDescent="0.25">
      <c r="A95" s="2" t="s">
        <v>25</v>
      </c>
      <c r="C95" s="2" t="s">
        <v>52</v>
      </c>
    </row>
    <row r="96" spans="1:10" x14ac:dyDescent="0.25">
      <c r="C96" s="2" t="s">
        <v>53</v>
      </c>
    </row>
  </sheetData>
  <mergeCells count="158">
    <mergeCell ref="B75:G75"/>
    <mergeCell ref="H75:J75"/>
    <mergeCell ref="B76:G76"/>
    <mergeCell ref="H76:J76"/>
    <mergeCell ref="B77:G77"/>
    <mergeCell ref="H77:J77"/>
    <mergeCell ref="B65:G65"/>
    <mergeCell ref="H65:J65"/>
    <mergeCell ref="B66:G66"/>
    <mergeCell ref="H66:J66"/>
    <mergeCell ref="B67:G67"/>
    <mergeCell ref="H67:J67"/>
    <mergeCell ref="B74:G74"/>
    <mergeCell ref="H74:J74"/>
    <mergeCell ref="B73:G73"/>
    <mergeCell ref="H73:J73"/>
    <mergeCell ref="B68:G68"/>
    <mergeCell ref="H68:J68"/>
    <mergeCell ref="B69:G69"/>
    <mergeCell ref="H69:J69"/>
    <mergeCell ref="B70:G70"/>
    <mergeCell ref="H70:J70"/>
    <mergeCell ref="B71:G71"/>
    <mergeCell ref="H71:J71"/>
    <mergeCell ref="B59:G59"/>
    <mergeCell ref="B60:G60"/>
    <mergeCell ref="B61:G61"/>
    <mergeCell ref="H59:J59"/>
    <mergeCell ref="H60:J60"/>
    <mergeCell ref="H61:J61"/>
    <mergeCell ref="B50:G50"/>
    <mergeCell ref="B53:G53"/>
    <mergeCell ref="B54:G54"/>
    <mergeCell ref="B55:G55"/>
    <mergeCell ref="H52:J52"/>
    <mergeCell ref="H53:J53"/>
    <mergeCell ref="H54:J54"/>
    <mergeCell ref="H55:J55"/>
    <mergeCell ref="B42:G42"/>
    <mergeCell ref="B43:G43"/>
    <mergeCell ref="H51:J51"/>
    <mergeCell ref="B47:G47"/>
    <mergeCell ref="H47:J47"/>
    <mergeCell ref="B48:G48"/>
    <mergeCell ref="H48:J48"/>
    <mergeCell ref="B49:G49"/>
    <mergeCell ref="H49:J49"/>
    <mergeCell ref="H50:J50"/>
    <mergeCell ref="B51:G51"/>
    <mergeCell ref="H43:J43"/>
    <mergeCell ref="H80:J80"/>
    <mergeCell ref="H31:J31"/>
    <mergeCell ref="A82:G82"/>
    <mergeCell ref="H82:J82"/>
    <mergeCell ref="B46:G46"/>
    <mergeCell ref="H46:J46"/>
    <mergeCell ref="B62:G62"/>
    <mergeCell ref="H62:J62"/>
    <mergeCell ref="B63:G63"/>
    <mergeCell ref="B64:G64"/>
    <mergeCell ref="H63:J63"/>
    <mergeCell ref="H64:J64"/>
    <mergeCell ref="H56:J56"/>
    <mergeCell ref="B56:G56"/>
    <mergeCell ref="B57:G57"/>
    <mergeCell ref="B58:G58"/>
    <mergeCell ref="H57:J57"/>
    <mergeCell ref="H58:J58"/>
    <mergeCell ref="B44:G44"/>
    <mergeCell ref="H44:J44"/>
    <mergeCell ref="H32:J32"/>
    <mergeCell ref="B41:G41"/>
    <mergeCell ref="H41:J41"/>
    <mergeCell ref="H42:J42"/>
    <mergeCell ref="A84:G84"/>
    <mergeCell ref="H84:J84"/>
    <mergeCell ref="A80:G80"/>
    <mergeCell ref="B30:G30"/>
    <mergeCell ref="H30:J30"/>
    <mergeCell ref="B31:G31"/>
    <mergeCell ref="B32:G32"/>
    <mergeCell ref="B33:G33"/>
    <mergeCell ref="B34:G34"/>
    <mergeCell ref="H39:J39"/>
    <mergeCell ref="B52:G52"/>
    <mergeCell ref="H36:J36"/>
    <mergeCell ref="H37:J37"/>
    <mergeCell ref="H38:J38"/>
    <mergeCell ref="H81:J81"/>
    <mergeCell ref="H79:J79"/>
    <mergeCell ref="B35:G35"/>
    <mergeCell ref="H35:J35"/>
    <mergeCell ref="B36:G36"/>
    <mergeCell ref="B37:G37"/>
    <mergeCell ref="B78:G78"/>
    <mergeCell ref="H78:J78"/>
    <mergeCell ref="B45:G45"/>
    <mergeCell ref="H45:J45"/>
    <mergeCell ref="A86:G86"/>
    <mergeCell ref="A85:G85"/>
    <mergeCell ref="A83:G83"/>
    <mergeCell ref="H86:J86"/>
    <mergeCell ref="H85:J85"/>
    <mergeCell ref="H83:J83"/>
    <mergeCell ref="A1:J2"/>
    <mergeCell ref="C11:J11"/>
    <mergeCell ref="C10:J10"/>
    <mergeCell ref="C9:J9"/>
    <mergeCell ref="C8:J8"/>
    <mergeCell ref="C7:J7"/>
    <mergeCell ref="C6:J6"/>
    <mergeCell ref="A8:B8"/>
    <mergeCell ref="A7:B7"/>
    <mergeCell ref="A6:B6"/>
    <mergeCell ref="A11:B11"/>
    <mergeCell ref="A10:B10"/>
    <mergeCell ref="A9:B9"/>
    <mergeCell ref="A81:G81"/>
    <mergeCell ref="A79:G79"/>
    <mergeCell ref="A14:G14"/>
    <mergeCell ref="A13:G13"/>
    <mergeCell ref="H14:J14"/>
    <mergeCell ref="B29:G29"/>
    <mergeCell ref="H26:J26"/>
    <mergeCell ref="H29:J29"/>
    <mergeCell ref="B27:G27"/>
    <mergeCell ref="B28:G28"/>
    <mergeCell ref="H27:J27"/>
    <mergeCell ref="B38:G38"/>
    <mergeCell ref="B40:G40"/>
    <mergeCell ref="H40:J40"/>
    <mergeCell ref="H33:J33"/>
    <mergeCell ref="H34:J34"/>
    <mergeCell ref="B39:G39"/>
    <mergeCell ref="B72:G72"/>
    <mergeCell ref="H72:J72"/>
    <mergeCell ref="H13:J13"/>
    <mergeCell ref="B18:G18"/>
    <mergeCell ref="B16:G16"/>
    <mergeCell ref="B23:G23"/>
    <mergeCell ref="B19:G19"/>
    <mergeCell ref="B17:G17"/>
    <mergeCell ref="H16:J16"/>
    <mergeCell ref="H18:J18"/>
    <mergeCell ref="H28:J28"/>
    <mergeCell ref="B25:G25"/>
    <mergeCell ref="H25:J25"/>
    <mergeCell ref="B24:G24"/>
    <mergeCell ref="H24:J24"/>
    <mergeCell ref="H23:J23"/>
    <mergeCell ref="H19:J19"/>
    <mergeCell ref="B20:G20"/>
    <mergeCell ref="B21:G21"/>
    <mergeCell ref="B22:G22"/>
    <mergeCell ref="H20:J20"/>
    <mergeCell ref="H21:J21"/>
    <mergeCell ref="H22:J22"/>
    <mergeCell ref="B26:G26"/>
  </mergeCells>
  <hyperlinks>
    <hyperlink ref="D89" r:id="rId1" xr:uid="{C95A3945-2687-493B-BDA0-CF8D291B23C5}"/>
  </hyperlinks>
  <pageMargins left="0.75" right="0.70866141732283472" top="1.5208333333333333" bottom="0.74803149606299213" header="0.5" footer="0.31496062992125984"/>
  <pageSetup paperSize="9" orientation="portrait" r:id="rId2"/>
  <headerFooter alignWithMargins="0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063B23AF5AA4987F31177636D5A12" ma:contentTypeVersion="0" ma:contentTypeDescription="Create a new document." ma:contentTypeScope="" ma:versionID="e8a82d154ca32115395c8e521dc759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6D821-59A6-4F8A-93BF-2E8445140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07DE28-E6EB-42A7-9CAE-6C9114C0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B944AD-8EB2-47D4-9932-C28D2F26D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 Purik</dc:creator>
  <cp:lastModifiedBy>Arto Juhansoo</cp:lastModifiedBy>
  <cp:lastPrinted>2021-04-06T07:37:26Z</cp:lastPrinted>
  <dcterms:created xsi:type="dcterms:W3CDTF">2015-01-30T07:57:39Z</dcterms:created>
  <dcterms:modified xsi:type="dcterms:W3CDTF">2025-09-19T06:49:10Z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0x010100417063B23AF5AA4987F31177636D5A12</vt:lpwstr>
  </property>
</Properties>
</file>